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41" windowWidth="17325" windowHeight="11010" tabRatio="599" activeTab="0"/>
  </bookViews>
  <sheets>
    <sheet name="2019" sheetId="1" r:id="rId1"/>
  </sheets>
  <definedNames>
    <definedName name="_xlnm.Print_Titles" localSheetId="0">'2019'!$7:$8</definedName>
    <definedName name="_xlnm.Print_Area" localSheetId="0">'2019'!$A$1:$L$59</definedName>
  </definedNames>
  <calcPr fullCalcOnLoad="1"/>
</workbook>
</file>

<file path=xl/sharedStrings.xml><?xml version="1.0" encoding="utf-8"?>
<sst xmlns="http://schemas.openxmlformats.org/spreadsheetml/2006/main" count="114" uniqueCount="114">
  <si>
    <t>Код бюджетной классификации</t>
  </si>
  <si>
    <t>Наименование налога (сбора)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</si>
  <si>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</si>
  <si>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</si>
  <si>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</si>
  <si>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</si>
  <si>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</si>
  <si>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</si>
  <si>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</si>
  <si>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Земельный налог</t>
  </si>
  <si>
    <t>ГОСУДАРСТВЕННАЯ ПОШЛИНА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</si>
  <si>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</si>
  <si>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</si>
  <si>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</si>
  <si>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</si>
  <si>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</si>
  <si>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</si>
  <si>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</si>
  <si>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</si>
  <si>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</si>
  <si>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Иные межбюджетные трансферты</t>
  </si>
  <si>
    <t xml:space="preserve">ИТОГО ДОХОДОВ </t>
  </si>
  <si>
    <t xml:space="preserve">ПРОЧИЕ БЕЗВОЗМЕЗДНЫЕ ПОСТУПЛЕНИЯ  </t>
  </si>
  <si>
    <t>ВОЗВРАТ ОСТАТКОВ СУБСИДИЙ, СУБВЕНЦИЙ И ИНЫХ МЕЖБЮДЖЕТНЫХ ТРАНСФЕРТОВ, ИМЕЮЩИХ ЦЕЛЕВОЕ НАЗНАЧЕНИЕ ПРОШЛЫХ ЛЕТ</t>
  </si>
  <si>
    <t xml:space="preserve"> </t>
  </si>
  <si>
    <t>ДОХОДЫ ОТ ОКАЗАНИЯ ПЛАТНЫХ УСЛУГ (РАБОТ) И КОМПЕНСАЦИИ ЗАТРАТ ГОСУДАРСТВА</t>
  </si>
  <si>
    <t>Дотации бюджетам городских округов на выравнивание бюджетной обеспеченности</t>
  </si>
  <si>
    <t>Налог, взимаемый в связи с применением патентной системы налогообложения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</si>
  <si>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</si>
  <si>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ТОВАРЫ (РАБОТЫ, УСЛУГИ), РЕАЛИЗУЕМЫЕ НА ТЕРРИТОРИИ РОССИЙСКОЙ ФЕДЕРАЦИИ</t>
  </si>
  <si>
    <t>Налог на имущество физических лиц</t>
  </si>
  <si>
    <t>БЕЗВОЗМЕЗДНЫЕ ПОСТУПЛЕНИЯ ОТ ДРУГИХ БЮДЖЕТОВ БЮДЖЕТНОЙ СИСТЕМЫ РОССИЙСКОЙ 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</si>
  <si>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</si>
  <si>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</si>
  <si>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</si>
  <si>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</si>
  <si>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</si>
  <si>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</si>
  <si>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</si>
  <si>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 имущества городских округов</t>
  </si>
  <si>
    <t>Прочие доходы от компенсации затрат 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</si>
  <si>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</si>
  <si>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</si>
  <si>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</si>
  <si>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</si>
  <si>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</si>
  <si>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Прочие безвозмездные поступления в бюджеты городских округов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</si>
  <si>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</si>
  <si>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</si>
  <si>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</si>
  <si>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</si>
  <si>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</si>
  <si>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</si>
  <si>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000 1 05 02000 02 0000 110</t>
  </si>
  <si>
    <t>000 1 05 03000 01 0000 110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</si>
  <si>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</si>
  <si>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</si>
  <si>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</si>
  <si>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</si>
  <si>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</si>
  <si>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000 1 08 03010 01 0000 110</t>
  </si>
  <si>
    <t>000 1 08 07000 01 0000 110</t>
  </si>
  <si>
    <t>000 1 11 00000 00 0000 000</t>
  </si>
  <si>
    <t>000 1 11 05074 04 0000 120</t>
  </si>
  <si>
    <t>000 1 11 07000 00 0000 120</t>
  </si>
  <si>
    <t>000 1 11 07014 04 0000 120</t>
  </si>
  <si>
    <t>000 1 11 09044 04 0000 120</t>
  </si>
  <si>
    <t>000 1 12 00000 00 0000 000</t>
  </si>
  <si>
    <t>000 1 12 01000 01 0000 120</t>
  </si>
  <si>
    <t xml:space="preserve">000 1 13 00000 00 0000 000 </t>
  </si>
  <si>
    <t>000 1 13 02064 04 0000 130</t>
  </si>
  <si>
    <t>000 1 13 02994 04 0000 130</t>
  </si>
  <si>
    <t>000 1 14 00000 00 0000 000</t>
  </si>
  <si>
    <t>000 1 14 02043 04 0000 410</t>
  </si>
  <si>
    <t>000 1 14 06012 04 0000 430</t>
  </si>
  <si>
    <t>000 1 16 00000 00 0000 000</t>
  </si>
  <si>
    <t>000 1 17 00000 00 0000 000</t>
  </si>
  <si>
    <t>000 1 17 01040 04 0000 180</t>
  </si>
  <si>
    <t>000 1 17 05040 04 0000 180</t>
  </si>
  <si>
    <t>000 2 00 00000 00 0000 000</t>
  </si>
  <si>
    <t>000 2 02 00000 00 0000 000</t>
  </si>
  <si>
    <t>000 2 07 00000 00 0000 000</t>
  </si>
  <si>
    <t>000 2 07 04050 04 0000 180</t>
  </si>
  <si>
    <t>000 2 18 00000 00 0000 000</t>
  </si>
  <si>
    <t>000 2 19 00000 00 0000 000</t>
  </si>
  <si>
    <t>000 1 11 05012 04 0000 120</t>
  </si>
  <si>
    <t>Дотации бюджетам бюджетной системы   Российской Федерации</t>
  </si>
  <si>
    <t>Субвенции бюджетам бюджетной системы Российской Федерации</t>
  </si>
  <si>
    <t>000 1 11 09000 00 0000 120</t>
  </si>
  <si>
    <t>000 2 02 10000 00 0000 150</t>
  </si>
  <si>
    <t>000 2 02 15001 04 0000 150</t>
  </si>
  <si>
    <t>000 2 02 20000 00 0000 150</t>
  </si>
  <si>
    <t>000 2 02 30000 00 0000 150</t>
  </si>
  <si>
    <t>000 2 02 40000 00 0000 150</t>
  </si>
  <si>
    <t>000 2 18 04000 04 0000 150</t>
  </si>
  <si>
    <t xml:space="preserve">  Доходы бюджетов городских округов от возврата организациями остатков субсидий прошлых лет</t>
  </si>
  <si>
    <t>000 2 19 00000 04 0000 150</t>
  </si>
  <si>
    <t xml:space="preserve">Итого изменений 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</si>
  <si>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</si>
  <si>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</si>
  <si>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>Сведения о внесенных изменениях в решение о бюджете в части доходов  ЛГО за 2019 год</t>
  </si>
  <si>
    <t xml:space="preserve">План по 54-НПА от 21.12.2018 (первоначальный)   </t>
  </si>
  <si>
    <t>НАЛОГОВЫЕ  ДОХОДЫ</t>
  </si>
  <si>
    <t>в тыс. рублях.</t>
  </si>
  <si>
    <t>НЕНАЛОГОВЫЕ ДОХОДЫ</t>
  </si>
  <si>
    <t>Субсидии бюджетам бюджетной системы  Российской Федерации (межбюджетные субсидии)</t>
  </si>
  <si>
    <t>Изменения, внесенные 69-НПА от 09.04.2019 (уточнение 1)</t>
  </si>
  <si>
    <t>Изменения, внесенные 92-НПА от 20.06.2019 (уточнение 2)</t>
  </si>
  <si>
    <t>Изменения, внесенные 112-НПА от 06.07.2019 (уточнение 3)</t>
  </si>
  <si>
    <t>Изменения, внесенные 116-НПА от 23.09.2019 (уточнение 4)</t>
  </si>
  <si>
    <t xml:space="preserve">Изменения, внесенные 127-НПА от 21.10.2019 (уточнение 5) </t>
  </si>
  <si>
    <t>Изменения, внесенные 130-НПА от 30.10.2019 (уточнение 6)</t>
  </si>
  <si>
    <t>Изменения, внесенные 139-НПА от 18.12.2019 (уточнение 7)</t>
  </si>
  <si>
    <t>План по 139-НПА от  18.12.2019 (уточненный)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</si>
</sst>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[Red]#,##0"/>
    <numFmt numFmtId="173" formatCode="#,##0.0"/>
    <numFmt numFmtId="174" formatCode="0.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"/>
    <numFmt numFmtId="182" formatCode="#,##0.00_ ;\-#,##0.00\ "/>
    <numFmt numFmtId="183" formatCode="_-* #,##0.000_р_._-;\-* #,##0.000_р_._-;_-* &quot;-&quot;??_р_._-;_-@_-"/>
    <numFmt numFmtId="184" formatCode="_-* #,##0.000&quot;р.&quot;_-;\-* #,##0.000&quot;р.&quot;_-;_-* &quot;-&quot;??&quot;р.&quot;_-;_-@_-"/>
    <numFmt numFmtId="185" formatCode="#,##0.000"/>
    <numFmt numFmtId="186" formatCode="[$-FC19]d\ mmmm\ yyyy\ &quot;г.&quot;"/>
  </numFmts>
  <fonts count="53">
    <font>
      <sz val="10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i/>
      <sz val="10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1">
      <alignment horizontal="left" wrapText="1" indent="1"/>
      <protection/>
    </xf>
    <xf numFmtId="49" fontId="7" fillId="0" borderId="2">
      <alignment horizontal="center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1" fillId="33" borderId="0" xfId="0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right" wrapText="1"/>
    </xf>
    <xf numFmtId="0" fontId="6" fillId="33" borderId="13" xfId="0" applyFont="1" applyFill="1" applyBorder="1" applyAlignment="1">
      <alignment horizontal="center" vertical="top" wrapText="1"/>
    </xf>
    <xf numFmtId="49" fontId="49" fillId="33" borderId="13" xfId="0" applyNumberFormat="1" applyFont="1" applyFill="1" applyBorder="1" applyAlignment="1">
      <alignment horizontal="center" vertical="top" shrinkToFit="1"/>
    </xf>
    <xf numFmtId="0" fontId="2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top" wrapText="1"/>
    </xf>
    <xf numFmtId="49" fontId="49" fillId="33" borderId="21" xfId="0" applyNumberFormat="1" applyFont="1" applyFill="1" applyBorder="1" applyAlignment="1">
      <alignment horizontal="center" vertical="top" shrinkToFi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13" xfId="0" applyFont="1" applyFill="1" applyBorder="1" applyAlignment="1">
      <alignment horizontal="justify" vertical="top" wrapText="1"/>
    </xf>
    <xf numFmtId="0" fontId="6" fillId="33" borderId="13" xfId="33" applyNumberFormat="1" applyFont="1" applyFill="1" applyBorder="1" applyAlignment="1" applyProtection="1">
      <alignment horizontal="justify" vertical="top" wrapText="1"/>
      <protection/>
    </xf>
    <xf numFmtId="0" fontId="49" fillId="33" borderId="13" xfId="0" applyFont="1" applyFill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23" xfId="0" applyFont="1" applyBorder="1" applyAlignment="1">
      <alignment horizontal="center"/>
    </xf>
    <xf numFmtId="0" fontId="6" fillId="33" borderId="23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/>
    </xf>
    <xf numFmtId="4" fontId="6" fillId="33" borderId="24" xfId="0" applyNumberFormat="1" applyFont="1" applyFill="1" applyBorder="1" applyAlignment="1">
      <alignment horizontal="center" wrapText="1"/>
    </xf>
    <xf numFmtId="3" fontId="6" fillId="0" borderId="23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 vertical="top" wrapText="1"/>
    </xf>
    <xf numFmtId="4" fontId="6" fillId="33" borderId="23" xfId="0" applyNumberFormat="1" applyFont="1" applyFill="1" applyBorder="1" applyAlignment="1">
      <alignment horizontal="center" wrapText="1"/>
    </xf>
    <xf numFmtId="0" fontId="5" fillId="33" borderId="0" xfId="0" applyFont="1" applyFill="1" applyAlignment="1">
      <alignment horizontal="center"/>
    </xf>
    <xf numFmtId="4" fontId="6" fillId="33" borderId="25" xfId="0" applyNumberFormat="1" applyFont="1" applyFill="1" applyBorder="1" applyAlignment="1">
      <alignment horizontal="center" wrapText="1"/>
    </xf>
    <xf numFmtId="4" fontId="6" fillId="33" borderId="12" xfId="0" applyNumberFormat="1" applyFont="1" applyFill="1" applyBorder="1" applyAlignment="1">
      <alignment horizontal="center" wrapText="1"/>
    </xf>
    <xf numFmtId="4" fontId="6" fillId="33" borderId="26" xfId="0" applyNumberFormat="1" applyFont="1" applyFill="1" applyBorder="1" applyAlignment="1">
      <alignment horizontal="center" wrapText="1"/>
    </xf>
    <xf numFmtId="4" fontId="6" fillId="33" borderId="27" xfId="0" applyNumberFormat="1" applyFont="1" applyFill="1" applyBorder="1" applyAlignment="1">
      <alignment horizontal="center" wrapText="1"/>
    </xf>
    <xf numFmtId="3" fontId="11" fillId="0" borderId="23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4" fontId="11" fillId="33" borderId="25" xfId="0" applyNumberFormat="1" applyFont="1" applyFill="1" applyBorder="1" applyAlignment="1">
      <alignment horizontal="center" wrapText="1"/>
    </xf>
    <xf numFmtId="4" fontId="11" fillId="33" borderId="27" xfId="0" applyNumberFormat="1" applyFont="1" applyFill="1" applyBorder="1" applyAlignment="1">
      <alignment horizontal="center" wrapText="1"/>
    </xf>
    <xf numFmtId="0" fontId="11" fillId="33" borderId="20" xfId="0" applyFont="1" applyFill="1" applyBorder="1" applyAlignment="1">
      <alignment horizontal="justify" vertical="top" wrapText="1"/>
    </xf>
    <xf numFmtId="4" fontId="11" fillId="33" borderId="23" xfId="0" applyNumberFormat="1" applyFont="1" applyFill="1" applyBorder="1" applyAlignment="1">
      <alignment horizontal="center" wrapText="1"/>
    </xf>
    <xf numFmtId="0" fontId="11" fillId="0" borderId="23" xfId="0" applyFont="1" applyBorder="1" applyAlignment="1">
      <alignment horizontal="center"/>
    </xf>
    <xf numFmtId="4" fontId="6" fillId="33" borderId="13" xfId="0" applyNumberFormat="1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right" wrapText="1"/>
    </xf>
    <xf numFmtId="4" fontId="11" fillId="33" borderId="12" xfId="0" applyNumberFormat="1" applyFont="1" applyFill="1" applyBorder="1" applyAlignment="1">
      <alignment horizontal="center" wrapText="1"/>
    </xf>
    <xf numFmtId="4" fontId="11" fillId="33" borderId="25" xfId="0" applyNumberFormat="1" applyFont="1" applyFill="1" applyBorder="1" applyAlignment="1">
      <alignment horizontal="right" wrapText="1"/>
    </xf>
    <xf numFmtId="4" fontId="11" fillId="33" borderId="24" xfId="0" applyNumberFormat="1" applyFont="1" applyFill="1" applyBorder="1" applyAlignment="1">
      <alignment horizontal="center" wrapText="1"/>
    </xf>
    <xf numFmtId="4" fontId="6" fillId="33" borderId="28" xfId="0" applyNumberFormat="1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vertical="top" wrapText="1"/>
    </xf>
    <xf numFmtId="4" fontId="6" fillId="33" borderId="29" xfId="0" applyNumberFormat="1" applyFont="1" applyFill="1" applyBorder="1" applyAlignment="1">
      <alignment horizontal="center" wrapText="1"/>
    </xf>
    <xf numFmtId="0" fontId="51" fillId="33" borderId="0" xfId="0" applyFont="1" applyFill="1" applyBorder="1" applyAlignment="1">
      <alignment horizontal="center" vertical="top" wrapText="1"/>
    </xf>
    <xf numFmtId="0" fontId="11" fillId="0" borderId="24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justify" vertical="top" wrapText="1"/>
    </xf>
    <xf numFmtId="4" fontId="11" fillId="0" borderId="23" xfId="0" applyNumberFormat="1" applyFont="1" applyFill="1" applyBorder="1" applyAlignment="1">
      <alignment horizontal="center"/>
    </xf>
    <xf numFmtId="4" fontId="11" fillId="0" borderId="30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4" fontId="11" fillId="0" borderId="24" xfId="0" applyNumberFormat="1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right" wrapText="1"/>
    </xf>
    <xf numFmtId="4" fontId="11" fillId="0" borderId="12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" fontId="11" fillId="0" borderId="30" xfId="0" applyNumberFormat="1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justify" vertical="top" wrapText="1"/>
    </xf>
    <xf numFmtId="4" fontId="6" fillId="0" borderId="24" xfId="0" applyNumberFormat="1" applyFont="1" applyFill="1" applyBorder="1" applyAlignment="1">
      <alignment horizontal="center" wrapText="1"/>
    </xf>
    <xf numFmtId="4" fontId="6" fillId="0" borderId="26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 horizontal="center"/>
    </xf>
    <xf numFmtId="0" fontId="6" fillId="0" borderId="23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center"/>
    </xf>
    <xf numFmtId="4" fontId="6" fillId="0" borderId="23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/>
    </xf>
    <xf numFmtId="0" fontId="6" fillId="0" borderId="22" xfId="0" applyFont="1" applyFill="1" applyBorder="1" applyAlignment="1">
      <alignment horizontal="justify" vertical="top" wrapText="1"/>
    </xf>
    <xf numFmtId="4" fontId="6" fillId="0" borderId="23" xfId="0" applyNumberFormat="1" applyFont="1" applyFill="1" applyBorder="1" applyAlignment="1">
      <alignment horizontal="center"/>
    </xf>
    <xf numFmtId="4" fontId="52" fillId="0" borderId="24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justify" vertical="top" wrapText="1"/>
    </xf>
    <xf numFmtId="4" fontId="50" fillId="0" borderId="12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 wrapText="1"/>
    </xf>
    <xf numFmtId="4" fontId="52" fillId="0" borderId="26" xfId="0" applyNumberFormat="1" applyFont="1" applyFill="1" applyBorder="1" applyAlignment="1">
      <alignment horizontal="center"/>
    </xf>
    <xf numFmtId="4" fontId="50" fillId="0" borderId="23" xfId="0" applyNumberFormat="1" applyFont="1" applyFill="1" applyBorder="1" applyAlignment="1">
      <alignment horizontal="center"/>
    </xf>
    <xf numFmtId="0" fontId="6" fillId="0" borderId="13" xfId="33" applyNumberFormat="1" applyFont="1" applyFill="1" applyBorder="1" applyAlignment="1" applyProtection="1">
      <alignment horizontal="justify" wrapText="1"/>
      <protection/>
    </xf>
    <xf numFmtId="49" fontId="49" fillId="0" borderId="13" xfId="0" applyNumberFormat="1" applyFont="1" applyFill="1" applyBorder="1" applyAlignment="1">
      <alignment horizontal="center" vertical="top" shrinkToFit="1"/>
    </xf>
    <xf numFmtId="0" fontId="6" fillId="0" borderId="13" xfId="0" applyNumberFormat="1" applyFont="1" applyFill="1" applyBorder="1" applyAlignment="1" applyProtection="1">
      <alignment horizontal="justify" vertical="top" wrapText="1"/>
      <protection/>
    </xf>
    <xf numFmtId="0" fontId="6" fillId="0" borderId="13" xfId="33" applyNumberFormat="1" applyFont="1" applyFill="1" applyBorder="1" applyAlignment="1" applyProtection="1">
      <alignment horizontal="justify" vertical="top" wrapText="1"/>
      <protection/>
    </xf>
    <xf numFmtId="0" fontId="6" fillId="0" borderId="31" xfId="0" applyFont="1" applyFill="1" applyBorder="1" applyAlignment="1">
      <alignment horizontal="center" vertical="top" wrapText="1"/>
    </xf>
    <xf numFmtId="0" fontId="6" fillId="0" borderId="31" xfId="33" applyNumberFormat="1" applyFont="1" applyFill="1" applyBorder="1" applyAlignment="1" applyProtection="1">
      <alignment horizontal="justify" vertical="top" wrapText="1"/>
      <protection/>
    </xf>
    <xf numFmtId="4" fontId="6" fillId="0" borderId="32" xfId="0" applyNumberFormat="1" applyFont="1" applyFill="1" applyBorder="1" applyAlignment="1">
      <alignment horizontal="center" wrapText="1"/>
    </xf>
    <xf numFmtId="4" fontId="6" fillId="0" borderId="31" xfId="0" applyNumberFormat="1" applyFont="1" applyFill="1" applyBorder="1" applyAlignment="1">
      <alignment horizontal="center" wrapText="1"/>
    </xf>
    <xf numFmtId="4" fontId="6" fillId="0" borderId="33" xfId="0" applyNumberFormat="1" applyFont="1" applyFill="1" applyBorder="1" applyAlignment="1">
      <alignment horizontal="center" wrapText="1"/>
    </xf>
    <xf numFmtId="4" fontId="6" fillId="0" borderId="34" xfId="0" applyNumberFormat="1" applyFont="1" applyFill="1" applyBorder="1" applyAlignment="1">
      <alignment horizontal="center" wrapText="1"/>
    </xf>
    <xf numFmtId="4" fontId="6" fillId="0" borderId="28" xfId="0" applyNumberFormat="1" applyFont="1" applyFill="1" applyBorder="1" applyAlignment="1">
      <alignment horizontal="center" wrapText="1"/>
    </xf>
    <xf numFmtId="4" fontId="6" fillId="0" borderId="34" xfId="0" applyNumberFormat="1" applyFont="1" applyFill="1" applyBorder="1" applyAlignment="1">
      <alignment horizontal="right" wrapText="1"/>
    </xf>
    <xf numFmtId="4" fontId="11" fillId="0" borderId="22" xfId="0" applyNumberFormat="1" applyFont="1" applyFill="1" applyBorder="1" applyAlignment="1">
      <alignment horizontal="center" wrapText="1"/>
    </xf>
    <xf numFmtId="4" fontId="11" fillId="0" borderId="15" xfId="0" applyNumberFormat="1" applyFont="1" applyFill="1" applyBorder="1" applyAlignment="1">
      <alignment horizontal="center" wrapText="1"/>
    </xf>
    <xf numFmtId="4" fontId="11" fillId="0" borderId="35" xfId="0" applyNumberFormat="1" applyFont="1" applyFill="1" applyBorder="1" applyAlignment="1">
      <alignment horizontal="center" wrapText="1"/>
    </xf>
    <xf numFmtId="4" fontId="11" fillId="0" borderId="36" xfId="0" applyNumberFormat="1" applyFont="1" applyFill="1" applyBorder="1" applyAlignment="1">
      <alignment horizontal="center" wrapText="1"/>
    </xf>
    <xf numFmtId="4" fontId="11" fillId="0" borderId="16" xfId="0" applyNumberFormat="1" applyFont="1" applyFill="1" applyBorder="1" applyAlignment="1">
      <alignment horizontal="center" wrapText="1"/>
    </xf>
    <xf numFmtId="4" fontId="11" fillId="0" borderId="16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8" fillId="0" borderId="0" xfId="33" applyNumberFormat="1" applyFont="1" applyFill="1" applyBorder="1" applyAlignment="1" applyProtection="1">
      <alignment horizontal="justify" wrapText="1"/>
      <protection/>
    </xf>
    <xf numFmtId="0" fontId="2" fillId="33" borderId="23" xfId="0" applyFont="1" applyFill="1" applyBorder="1" applyAlignment="1">
      <alignment horizontal="center" wrapText="1"/>
    </xf>
    <xf numFmtId="4" fontId="50" fillId="33" borderId="23" xfId="0" applyNumberFormat="1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Normal="80" zoomScaleSheetLayoutView="100" workbookViewId="0" topLeftCell="C49">
      <selection activeCell="J55" sqref="J55"/>
    </sheetView>
  </sheetViews>
  <sheetFormatPr defaultColWidth="9.00390625" defaultRowHeight="12.75"/>
  <cols>
    <col min="1" max="1" width="28.75390625" style="3" customWidth="1"/>
    <col min="2" max="2" width="63.125" style="2" customWidth="1"/>
    <col min="3" max="3" width="25.375" style="2" customWidth="1"/>
    <col min="4" max="4" width="24.875" style="33" customWidth="1"/>
    <col min="5" max="5" width="22.625" style="33" customWidth="1"/>
    <col min="6" max="6" width="23.00390625" style="33" customWidth="1"/>
    <col min="7" max="10" width="19.75390625" style="33" customWidth="1"/>
    <col min="11" max="11" width="19.75390625" style="2" customWidth="1"/>
    <col min="12" max="12" width="21.625" style="33" customWidth="1"/>
    <col min="13" max="16384" width="9.125" style="2" customWidth="1"/>
  </cols>
  <sheetData>
    <row r="1" ht="18">
      <c r="A1" s="3" t="s">
        <v>24</v>
      </c>
    </row>
    <row r="2" spans="1:12" ht="18.75">
      <c r="A2" s="1"/>
      <c r="L2" s="54"/>
    </row>
    <row r="3" ht="18.75">
      <c r="A3" s="1"/>
    </row>
    <row r="4" spans="1:12" ht="18.7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18.75">
      <c r="A5" s="115" t="s">
        <v>100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ht="19.5" thickBot="1">
      <c r="A6" s="4"/>
      <c r="B6" s="4"/>
      <c r="C6" s="4"/>
      <c r="D6" s="19"/>
      <c r="E6" s="19"/>
      <c r="F6" s="19"/>
      <c r="G6" s="19"/>
      <c r="H6" s="19"/>
      <c r="I6" s="19"/>
      <c r="J6" s="19"/>
      <c r="K6" s="4"/>
      <c r="L6" s="19" t="s">
        <v>103</v>
      </c>
    </row>
    <row r="7" spans="1:12" ht="94.5" thickBot="1">
      <c r="A7" s="8" t="s">
        <v>0</v>
      </c>
      <c r="B7" s="8" t="s">
        <v>1</v>
      </c>
      <c r="C7" s="108" t="s">
        <v>101</v>
      </c>
      <c r="D7" s="109" t="s">
        <v>106</v>
      </c>
      <c r="E7" s="110" t="s">
        <v>107</v>
      </c>
      <c r="F7" s="12" t="s">
        <v>108</v>
      </c>
      <c r="G7" s="11" t="s">
        <v>109</v>
      </c>
      <c r="H7" s="13" t="s">
        <v>110</v>
      </c>
      <c r="I7" s="13" t="s">
        <v>111</v>
      </c>
      <c r="J7" s="11" t="s">
        <v>112</v>
      </c>
      <c r="K7" s="14" t="s">
        <v>97</v>
      </c>
      <c r="L7" s="14" t="s">
        <v>113</v>
      </c>
    </row>
    <row r="8" spans="1:12" ht="18.75" thickBot="1">
      <c r="A8" s="9">
        <v>1</v>
      </c>
      <c r="B8" s="9">
        <v>2</v>
      </c>
      <c r="C8" s="111">
        <v>3</v>
      </c>
      <c r="D8" s="46">
        <v>4</v>
      </c>
      <c r="E8" s="46">
        <v>6</v>
      </c>
      <c r="F8" s="17">
        <v>7</v>
      </c>
      <c r="G8" s="46">
        <v>8</v>
      </c>
      <c r="H8" s="10">
        <v>9</v>
      </c>
      <c r="I8" s="10">
        <v>10</v>
      </c>
      <c r="J8" s="18">
        <v>11</v>
      </c>
      <c r="K8" s="10">
        <v>12</v>
      </c>
      <c r="L8" s="10">
        <v>13</v>
      </c>
    </row>
    <row r="9" spans="1:12" ht="18">
      <c r="A9" s="15" t="s">
        <v>47</v>
      </c>
      <c r="B9" s="42" t="s">
        <v>2</v>
      </c>
      <c r="C9" s="38">
        <v>494576</v>
      </c>
      <c r="D9" s="38">
        <v>1500</v>
      </c>
      <c r="E9" s="43">
        <v>0</v>
      </c>
      <c r="F9" s="55">
        <v>4630</v>
      </c>
      <c r="G9" s="44">
        <v>4318</v>
      </c>
      <c r="H9" s="40">
        <v>0</v>
      </c>
      <c r="I9" s="41">
        <v>0</v>
      </c>
      <c r="J9" s="44">
        <v>3240</v>
      </c>
      <c r="K9" s="49">
        <f>D9+F9+G9+J9</f>
        <v>13688</v>
      </c>
      <c r="L9" s="34">
        <f>C9+K9</f>
        <v>508264</v>
      </c>
    </row>
    <row r="10" spans="1:12" ht="18">
      <c r="A10" s="15"/>
      <c r="B10" s="20" t="s">
        <v>102</v>
      </c>
      <c r="C10" s="38">
        <v>456022</v>
      </c>
      <c r="D10" s="43">
        <v>0</v>
      </c>
      <c r="E10" s="43">
        <v>0</v>
      </c>
      <c r="F10" s="55">
        <v>2538</v>
      </c>
      <c r="G10" s="44">
        <v>3018</v>
      </c>
      <c r="H10" s="40">
        <v>0</v>
      </c>
      <c r="I10" s="41">
        <v>0</v>
      </c>
      <c r="J10" s="44">
        <v>1000</v>
      </c>
      <c r="K10" s="49">
        <f>F10+G10+J10</f>
        <v>6556</v>
      </c>
      <c r="L10" s="34">
        <f>C10+K10</f>
        <v>462578</v>
      </c>
    </row>
    <row r="11" spans="1:12" ht="18">
      <c r="A11" s="6" t="s">
        <v>48</v>
      </c>
      <c r="B11" s="22" t="s">
        <v>3</v>
      </c>
      <c r="C11" s="31">
        <v>354246</v>
      </c>
      <c r="D11" s="34">
        <v>0</v>
      </c>
      <c r="E11" s="37">
        <v>0</v>
      </c>
      <c r="F11" s="45">
        <f aca="true" t="shared" si="0" ref="F11:L11">F12</f>
        <v>0</v>
      </c>
      <c r="G11" s="26">
        <v>3018</v>
      </c>
      <c r="H11" s="35">
        <f t="shared" si="0"/>
        <v>0</v>
      </c>
      <c r="I11" s="29">
        <f t="shared" si="0"/>
        <v>0</v>
      </c>
      <c r="J11" s="26">
        <v>3500</v>
      </c>
      <c r="K11" s="5">
        <v>3018</v>
      </c>
      <c r="L11" s="35">
        <f t="shared" si="0"/>
        <v>357264</v>
      </c>
    </row>
    <row r="12" spans="1:12" ht="18">
      <c r="A12" s="6" t="s">
        <v>49</v>
      </c>
      <c r="B12" s="22" t="s">
        <v>4</v>
      </c>
      <c r="C12" s="31">
        <v>354246</v>
      </c>
      <c r="D12" s="34">
        <v>0</v>
      </c>
      <c r="E12" s="37">
        <v>0</v>
      </c>
      <c r="F12" s="45">
        <v>0</v>
      </c>
      <c r="G12" s="26">
        <v>3018</v>
      </c>
      <c r="H12" s="35"/>
      <c r="I12" s="29"/>
      <c r="J12" s="26">
        <v>3500</v>
      </c>
      <c r="K12" s="5">
        <v>3018</v>
      </c>
      <c r="L12" s="35">
        <f>C12+K12</f>
        <v>357264</v>
      </c>
    </row>
    <row r="13" spans="1:12" ht="35.25" customHeight="1">
      <c r="A13" s="6" t="s">
        <v>50</v>
      </c>
      <c r="B13" s="22" t="s">
        <v>29</v>
      </c>
      <c r="C13" s="31">
        <v>21436</v>
      </c>
      <c r="D13" s="34">
        <v>0</v>
      </c>
      <c r="E13" s="37">
        <v>0</v>
      </c>
      <c r="F13" s="26">
        <v>2538</v>
      </c>
      <c r="G13" s="35">
        <f aca="true" t="shared" si="1" ref="G13:L13">G14</f>
        <v>0</v>
      </c>
      <c r="H13" s="35">
        <f t="shared" si="1"/>
        <v>0</v>
      </c>
      <c r="I13" s="35">
        <v>0</v>
      </c>
      <c r="J13" s="36">
        <f t="shared" si="1"/>
        <v>0</v>
      </c>
      <c r="K13" s="5">
        <v>2538</v>
      </c>
      <c r="L13" s="35">
        <f t="shared" si="1"/>
        <v>23974</v>
      </c>
    </row>
    <row r="14" spans="1:12" ht="31.5">
      <c r="A14" s="6" t="s">
        <v>51</v>
      </c>
      <c r="B14" s="23" t="s">
        <v>33</v>
      </c>
      <c r="C14" s="31">
        <v>21436</v>
      </c>
      <c r="D14" s="34">
        <v>0</v>
      </c>
      <c r="E14" s="37">
        <v>0</v>
      </c>
      <c r="F14" s="26">
        <v>2538</v>
      </c>
      <c r="G14" s="35">
        <v>0</v>
      </c>
      <c r="H14" s="35">
        <v>0</v>
      </c>
      <c r="I14" s="35">
        <v>0</v>
      </c>
      <c r="J14" s="51">
        <v>0</v>
      </c>
      <c r="K14" s="5">
        <v>2538</v>
      </c>
      <c r="L14" s="35">
        <f>C14+K14</f>
        <v>23974</v>
      </c>
    </row>
    <row r="15" spans="1:12" ht="18">
      <c r="A15" s="6" t="s">
        <v>52</v>
      </c>
      <c r="B15" s="22" t="s">
        <v>5</v>
      </c>
      <c r="C15" s="30">
        <v>33050</v>
      </c>
      <c r="D15" s="34">
        <v>0</v>
      </c>
      <c r="E15" s="37">
        <v>0</v>
      </c>
      <c r="F15" s="45">
        <v>0</v>
      </c>
      <c r="G15" s="36">
        <v>0</v>
      </c>
      <c r="H15" s="35">
        <f>H16+H17+H18</f>
        <v>0</v>
      </c>
      <c r="I15" s="29">
        <f>I16+I17+I18</f>
        <v>0</v>
      </c>
      <c r="J15" s="26">
        <v>-2500</v>
      </c>
      <c r="K15" s="5">
        <f>H15+J15</f>
        <v>-2500</v>
      </c>
      <c r="L15" s="35">
        <f>C15+J15</f>
        <v>30550</v>
      </c>
    </row>
    <row r="16" spans="1:12" ht="31.5">
      <c r="A16" s="6" t="s">
        <v>53</v>
      </c>
      <c r="B16" s="22" t="s">
        <v>6</v>
      </c>
      <c r="C16" s="30">
        <v>29260</v>
      </c>
      <c r="D16" s="34">
        <v>0</v>
      </c>
      <c r="E16" s="37">
        <v>0</v>
      </c>
      <c r="F16" s="45">
        <v>0</v>
      </c>
      <c r="G16" s="36">
        <v>0</v>
      </c>
      <c r="H16" s="35">
        <v>0</v>
      </c>
      <c r="I16" s="29">
        <v>0</v>
      </c>
      <c r="J16" s="32">
        <v>0</v>
      </c>
      <c r="K16" s="5"/>
      <c r="L16" s="35"/>
    </row>
    <row r="17" spans="1:12" ht="18">
      <c r="A17" s="6" t="s">
        <v>54</v>
      </c>
      <c r="B17" s="22" t="s">
        <v>7</v>
      </c>
      <c r="C17" s="30">
        <v>3120</v>
      </c>
      <c r="D17" s="34">
        <v>0</v>
      </c>
      <c r="E17" s="37">
        <v>0</v>
      </c>
      <c r="F17" s="45">
        <v>0</v>
      </c>
      <c r="G17" s="36">
        <v>0</v>
      </c>
      <c r="H17" s="35">
        <v>0</v>
      </c>
      <c r="I17" s="29">
        <v>0</v>
      </c>
      <c r="J17" s="52">
        <v>-2500</v>
      </c>
      <c r="K17" s="5">
        <f>H17+J17</f>
        <v>-2500</v>
      </c>
      <c r="L17" s="35">
        <f>C17+K17</f>
        <v>620</v>
      </c>
    </row>
    <row r="18" spans="1:12" ht="31.5">
      <c r="A18" s="16" t="s">
        <v>55</v>
      </c>
      <c r="B18" s="24" t="s">
        <v>27</v>
      </c>
      <c r="C18" s="26">
        <v>670</v>
      </c>
      <c r="D18" s="34">
        <v>0</v>
      </c>
      <c r="E18" s="37">
        <v>0</v>
      </c>
      <c r="F18" s="45">
        <v>0</v>
      </c>
      <c r="G18" s="36">
        <v>0</v>
      </c>
      <c r="H18" s="35">
        <v>0</v>
      </c>
      <c r="I18" s="35">
        <v>0</v>
      </c>
      <c r="J18" s="53">
        <v>0</v>
      </c>
      <c r="K18" s="5">
        <v>0</v>
      </c>
      <c r="L18" s="35">
        <f>C18+K18</f>
        <v>670</v>
      </c>
    </row>
    <row r="19" spans="1:12" ht="18">
      <c r="A19" s="6" t="s">
        <v>56</v>
      </c>
      <c r="B19" s="22" t="s">
        <v>8</v>
      </c>
      <c r="C19" s="30">
        <v>40965</v>
      </c>
      <c r="D19" s="34">
        <v>0</v>
      </c>
      <c r="E19" s="37">
        <v>0</v>
      </c>
      <c r="F19" s="45">
        <f aca="true" t="shared" si="2" ref="F19:L19">F20+F21</f>
        <v>0</v>
      </c>
      <c r="G19" s="36">
        <f t="shared" si="2"/>
        <v>0</v>
      </c>
      <c r="H19" s="35">
        <f t="shared" si="2"/>
        <v>0</v>
      </c>
      <c r="I19" s="35">
        <v>0</v>
      </c>
      <c r="J19" s="36">
        <f t="shared" si="2"/>
        <v>0</v>
      </c>
      <c r="K19" s="5">
        <f t="shared" si="2"/>
        <v>0</v>
      </c>
      <c r="L19" s="35">
        <f t="shared" si="2"/>
        <v>40965</v>
      </c>
    </row>
    <row r="20" spans="1:12" ht="18">
      <c r="A20" s="6" t="s">
        <v>57</v>
      </c>
      <c r="B20" s="22" t="s">
        <v>30</v>
      </c>
      <c r="C20" s="30">
        <v>14324</v>
      </c>
      <c r="D20" s="34">
        <v>0</v>
      </c>
      <c r="E20" s="37">
        <v>0</v>
      </c>
      <c r="F20" s="45">
        <v>0</v>
      </c>
      <c r="G20" s="36">
        <v>0</v>
      </c>
      <c r="H20" s="35">
        <v>0</v>
      </c>
      <c r="I20" s="35">
        <v>0</v>
      </c>
      <c r="J20" s="36">
        <v>0</v>
      </c>
      <c r="K20" s="5">
        <v>0</v>
      </c>
      <c r="L20" s="35">
        <f>C20+K20</f>
        <v>14324</v>
      </c>
    </row>
    <row r="21" spans="1:12" ht="18">
      <c r="A21" s="6" t="s">
        <v>58</v>
      </c>
      <c r="B21" s="22" t="s">
        <v>9</v>
      </c>
      <c r="C21" s="30">
        <v>26641</v>
      </c>
      <c r="D21" s="34">
        <v>0</v>
      </c>
      <c r="E21" s="37">
        <v>0</v>
      </c>
      <c r="F21" s="45">
        <v>0</v>
      </c>
      <c r="G21" s="36">
        <v>0</v>
      </c>
      <c r="H21" s="35">
        <v>0</v>
      </c>
      <c r="I21" s="35">
        <v>0</v>
      </c>
      <c r="J21" s="36">
        <v>0</v>
      </c>
      <c r="K21" s="5">
        <v>0</v>
      </c>
      <c r="L21" s="35">
        <f>C21+K21</f>
        <v>26641</v>
      </c>
    </row>
    <row r="22" spans="1:12" ht="18.75" thickBot="1">
      <c r="A22" s="6" t="s">
        <v>59</v>
      </c>
      <c r="B22" s="22" t="s">
        <v>10</v>
      </c>
      <c r="C22" s="30">
        <v>6325</v>
      </c>
      <c r="D22" s="34">
        <v>0</v>
      </c>
      <c r="E22" s="37">
        <v>0</v>
      </c>
      <c r="F22" s="45">
        <v>0</v>
      </c>
      <c r="G22" s="36">
        <v>0</v>
      </c>
      <c r="H22" s="35">
        <v>0</v>
      </c>
      <c r="I22" s="35">
        <v>0</v>
      </c>
      <c r="J22" s="36">
        <v>0</v>
      </c>
      <c r="K22" s="5">
        <f>K23+K24</f>
        <v>0</v>
      </c>
      <c r="L22" s="35">
        <f>L23+L24</f>
        <v>6325</v>
      </c>
    </row>
    <row r="23" spans="1:12" ht="48" thickBot="1">
      <c r="A23" s="27" t="s">
        <v>60</v>
      </c>
      <c r="B23" s="25" t="s">
        <v>34</v>
      </c>
      <c r="C23" s="30">
        <v>6295</v>
      </c>
      <c r="D23" s="34">
        <v>0</v>
      </c>
      <c r="E23" s="37">
        <v>0</v>
      </c>
      <c r="F23" s="45">
        <v>0</v>
      </c>
      <c r="G23" s="36">
        <v>0</v>
      </c>
      <c r="H23" s="36">
        <v>0</v>
      </c>
      <c r="I23" s="36">
        <v>0</v>
      </c>
      <c r="J23" s="36">
        <v>0</v>
      </c>
      <c r="K23" s="5">
        <v>0</v>
      </c>
      <c r="L23" s="35">
        <f>C23+K23</f>
        <v>6295</v>
      </c>
    </row>
    <row r="24" spans="1:12" ht="32.25" thickBot="1">
      <c r="A24" s="27" t="s">
        <v>61</v>
      </c>
      <c r="B24" s="25" t="s">
        <v>11</v>
      </c>
      <c r="C24" s="26">
        <v>30</v>
      </c>
      <c r="D24" s="34">
        <v>0</v>
      </c>
      <c r="E24" s="37">
        <v>0</v>
      </c>
      <c r="F24" s="45">
        <v>0</v>
      </c>
      <c r="G24" s="36">
        <v>0</v>
      </c>
      <c r="H24" s="35">
        <v>0</v>
      </c>
      <c r="I24" s="35">
        <v>0</v>
      </c>
      <c r="J24" s="36">
        <v>0</v>
      </c>
      <c r="K24" s="5">
        <v>0</v>
      </c>
      <c r="L24" s="35">
        <v>30</v>
      </c>
    </row>
    <row r="25" spans="1:12" ht="18">
      <c r="A25" s="6"/>
      <c r="B25" s="20" t="s">
        <v>104</v>
      </c>
      <c r="C25" s="38">
        <v>38554</v>
      </c>
      <c r="D25" s="39">
        <v>1500</v>
      </c>
      <c r="E25" s="43">
        <v>0</v>
      </c>
      <c r="F25" s="44">
        <v>2092</v>
      </c>
      <c r="G25" s="44">
        <v>1300</v>
      </c>
      <c r="H25" s="43">
        <v>0</v>
      </c>
      <c r="I25" s="50">
        <v>0</v>
      </c>
      <c r="J25" s="44">
        <v>2240</v>
      </c>
      <c r="K25" s="47">
        <f>D25+F25+G25+J25</f>
        <v>7132</v>
      </c>
      <c r="L25" s="48">
        <f>C25+K25</f>
        <v>45686</v>
      </c>
    </row>
    <row r="26" spans="1:12" ht="47.25">
      <c r="A26" s="6" t="s">
        <v>62</v>
      </c>
      <c r="B26" s="22" t="s">
        <v>12</v>
      </c>
      <c r="C26" s="30">
        <v>28003</v>
      </c>
      <c r="D26" s="35">
        <v>1500</v>
      </c>
      <c r="E26" s="37">
        <v>0</v>
      </c>
      <c r="F26" s="45">
        <v>0</v>
      </c>
      <c r="G26" s="36">
        <v>0</v>
      </c>
      <c r="H26" s="35">
        <v>0</v>
      </c>
      <c r="I26" s="29">
        <v>0</v>
      </c>
      <c r="J26" s="26">
        <v>1290</v>
      </c>
      <c r="K26" s="5">
        <f>D26+J26</f>
        <v>2790</v>
      </c>
      <c r="L26" s="35">
        <f>C26+D26+J26</f>
        <v>30793</v>
      </c>
    </row>
    <row r="27" spans="1:12" ht="78.75">
      <c r="A27" s="7" t="s">
        <v>85</v>
      </c>
      <c r="B27" s="23" t="s">
        <v>35</v>
      </c>
      <c r="C27" s="30">
        <v>20000</v>
      </c>
      <c r="D27" s="30">
        <v>1500</v>
      </c>
      <c r="E27" s="37">
        <v>0</v>
      </c>
      <c r="F27" s="45">
        <v>0</v>
      </c>
      <c r="G27" s="36">
        <v>0</v>
      </c>
      <c r="H27" s="35">
        <v>0</v>
      </c>
      <c r="I27" s="29">
        <v>0</v>
      </c>
      <c r="J27" s="26">
        <v>1290</v>
      </c>
      <c r="K27" s="5">
        <f>D27+J27</f>
        <v>2790</v>
      </c>
      <c r="L27" s="35">
        <f>C27+D27+J27</f>
        <v>22790</v>
      </c>
    </row>
    <row r="28" spans="1:12" ht="31.5">
      <c r="A28" s="7" t="s">
        <v>63</v>
      </c>
      <c r="B28" s="23" t="s">
        <v>36</v>
      </c>
      <c r="C28" s="30">
        <v>5200</v>
      </c>
      <c r="D28" s="35">
        <v>0</v>
      </c>
      <c r="E28" s="37">
        <v>0</v>
      </c>
      <c r="F28" s="45">
        <v>0</v>
      </c>
      <c r="G28" s="36"/>
      <c r="H28" s="35"/>
      <c r="I28" s="35">
        <v>0</v>
      </c>
      <c r="J28" s="36"/>
      <c r="K28" s="5">
        <v>0</v>
      </c>
      <c r="L28" s="35">
        <v>5200</v>
      </c>
    </row>
    <row r="29" spans="1:12" ht="31.5">
      <c r="A29" s="6" t="s">
        <v>64</v>
      </c>
      <c r="B29" s="22" t="s">
        <v>13</v>
      </c>
      <c r="C29" s="26">
        <v>303</v>
      </c>
      <c r="D29" s="35">
        <v>0</v>
      </c>
      <c r="E29" s="37">
        <v>0</v>
      </c>
      <c r="F29" s="45">
        <v>0</v>
      </c>
      <c r="G29" s="36">
        <f>G30</f>
        <v>0</v>
      </c>
      <c r="H29" s="35">
        <f>H30</f>
        <v>0</v>
      </c>
      <c r="I29" s="35">
        <f>I30</f>
        <v>0</v>
      </c>
      <c r="J29" s="36">
        <f>J30</f>
        <v>0</v>
      </c>
      <c r="K29" s="5">
        <f>K30</f>
        <v>0</v>
      </c>
      <c r="L29" s="35">
        <v>303</v>
      </c>
    </row>
    <row r="30" spans="1:12" ht="63">
      <c r="A30" s="6" t="s">
        <v>65</v>
      </c>
      <c r="B30" s="23" t="s">
        <v>37</v>
      </c>
      <c r="C30" s="26">
        <v>303</v>
      </c>
      <c r="D30" s="35">
        <v>0</v>
      </c>
      <c r="E30" s="37">
        <v>0</v>
      </c>
      <c r="F30" s="45">
        <v>0</v>
      </c>
      <c r="G30" s="36">
        <v>0</v>
      </c>
      <c r="H30" s="35">
        <v>0</v>
      </c>
      <c r="I30" s="35">
        <v>0</v>
      </c>
      <c r="J30" s="36">
        <v>0</v>
      </c>
      <c r="K30" s="5">
        <v>0</v>
      </c>
      <c r="L30" s="35">
        <v>303</v>
      </c>
    </row>
    <row r="31" spans="1:12" ht="94.5">
      <c r="A31" s="6" t="s">
        <v>88</v>
      </c>
      <c r="B31" s="22" t="s">
        <v>28</v>
      </c>
      <c r="C31" s="30">
        <v>2500</v>
      </c>
      <c r="D31" s="35">
        <v>0</v>
      </c>
      <c r="E31" s="37">
        <v>0</v>
      </c>
      <c r="F31" s="45">
        <v>0</v>
      </c>
      <c r="G31" s="36">
        <f>G32</f>
        <v>0</v>
      </c>
      <c r="H31" s="35">
        <f>H32</f>
        <v>0</v>
      </c>
      <c r="I31" s="35">
        <v>0</v>
      </c>
      <c r="J31" s="36">
        <f>J32</f>
        <v>0</v>
      </c>
      <c r="K31" s="5">
        <f>K32</f>
        <v>0</v>
      </c>
      <c r="L31" s="35">
        <v>2500</v>
      </c>
    </row>
    <row r="32" spans="1:12" ht="78.75">
      <c r="A32" s="6" t="s">
        <v>66</v>
      </c>
      <c r="B32" s="23" t="s">
        <v>38</v>
      </c>
      <c r="C32" s="30">
        <v>2500</v>
      </c>
      <c r="D32" s="35">
        <v>0</v>
      </c>
      <c r="E32" s="37">
        <v>0</v>
      </c>
      <c r="F32" s="45">
        <v>0</v>
      </c>
      <c r="G32" s="36">
        <v>0</v>
      </c>
      <c r="H32" s="35">
        <v>0</v>
      </c>
      <c r="I32" s="35">
        <v>0</v>
      </c>
      <c r="J32" s="36">
        <v>0</v>
      </c>
      <c r="K32" s="5">
        <v>0</v>
      </c>
      <c r="L32" s="35">
        <v>2500</v>
      </c>
    </row>
    <row r="33" spans="1:12" ht="31.5">
      <c r="A33" s="6" t="s">
        <v>67</v>
      </c>
      <c r="B33" s="22" t="s">
        <v>14</v>
      </c>
      <c r="C33" s="26">
        <v>560</v>
      </c>
      <c r="D33" s="35">
        <v>0</v>
      </c>
      <c r="E33" s="37">
        <v>0</v>
      </c>
      <c r="F33" s="45">
        <f>F34</f>
        <v>0</v>
      </c>
      <c r="G33" s="36">
        <f>G34</f>
        <v>0</v>
      </c>
      <c r="H33" s="29">
        <f>H34</f>
        <v>0</v>
      </c>
      <c r="I33" s="26">
        <v>0</v>
      </c>
      <c r="J33" s="26">
        <v>-150</v>
      </c>
      <c r="K33" s="28">
        <v>-150</v>
      </c>
      <c r="L33" s="35">
        <f>C33+J33</f>
        <v>410</v>
      </c>
    </row>
    <row r="34" spans="1:12" ht="18">
      <c r="A34" s="6" t="s">
        <v>68</v>
      </c>
      <c r="B34" s="22" t="s">
        <v>15</v>
      </c>
      <c r="C34" s="26">
        <v>560</v>
      </c>
      <c r="D34" s="35">
        <v>0</v>
      </c>
      <c r="E34" s="37">
        <v>0</v>
      </c>
      <c r="F34" s="45">
        <v>0</v>
      </c>
      <c r="G34" s="36">
        <v>0</v>
      </c>
      <c r="H34" s="29">
        <v>0</v>
      </c>
      <c r="I34" s="26">
        <v>0</v>
      </c>
      <c r="J34" s="26">
        <v>-150</v>
      </c>
      <c r="K34" s="28">
        <v>-150</v>
      </c>
      <c r="L34" s="35">
        <f>C34+K34</f>
        <v>410</v>
      </c>
    </row>
    <row r="35" spans="1:12" ht="31.5">
      <c r="A35" s="6" t="s">
        <v>69</v>
      </c>
      <c r="B35" s="22" t="s">
        <v>25</v>
      </c>
      <c r="C35" s="26">
        <v>517</v>
      </c>
      <c r="D35" s="35">
        <v>0</v>
      </c>
      <c r="E35" s="32">
        <v>0</v>
      </c>
      <c r="F35" s="26">
        <v>194</v>
      </c>
      <c r="G35" s="35">
        <v>0</v>
      </c>
      <c r="H35" s="35">
        <v>0</v>
      </c>
      <c r="I35" s="35">
        <v>0</v>
      </c>
      <c r="J35" s="36">
        <v>0</v>
      </c>
      <c r="K35" s="5">
        <v>194</v>
      </c>
      <c r="L35" s="35">
        <f>C35+K35</f>
        <v>711</v>
      </c>
    </row>
    <row r="36" spans="1:12" ht="47.25">
      <c r="A36" s="7" t="s">
        <v>70</v>
      </c>
      <c r="B36" s="23" t="s">
        <v>39</v>
      </c>
      <c r="C36" s="26">
        <v>491</v>
      </c>
      <c r="D36" s="35">
        <v>0</v>
      </c>
      <c r="E36" s="37">
        <v>0</v>
      </c>
      <c r="F36" s="45">
        <v>0</v>
      </c>
      <c r="G36" s="36"/>
      <c r="H36" s="35">
        <v>0</v>
      </c>
      <c r="I36" s="35">
        <v>0</v>
      </c>
      <c r="J36" s="36"/>
      <c r="K36" s="5">
        <v>0</v>
      </c>
      <c r="L36" s="35">
        <v>491</v>
      </c>
    </row>
    <row r="37" spans="1:12" ht="31.5">
      <c r="A37" s="6" t="s">
        <v>71</v>
      </c>
      <c r="B37" s="23" t="s">
        <v>40</v>
      </c>
      <c r="C37" s="26">
        <v>26</v>
      </c>
      <c r="D37" s="35">
        <v>0</v>
      </c>
      <c r="E37" s="37">
        <v>0</v>
      </c>
      <c r="F37" s="26">
        <v>194</v>
      </c>
      <c r="G37" s="35">
        <v>0</v>
      </c>
      <c r="H37" s="35">
        <v>0</v>
      </c>
      <c r="I37" s="35">
        <v>0</v>
      </c>
      <c r="J37" s="36">
        <v>0</v>
      </c>
      <c r="K37" s="5">
        <v>194</v>
      </c>
      <c r="L37" s="35">
        <f>C37+F37</f>
        <v>220</v>
      </c>
    </row>
    <row r="38" spans="1:12" ht="31.5">
      <c r="A38" s="6" t="s">
        <v>72</v>
      </c>
      <c r="B38" s="22" t="s">
        <v>16</v>
      </c>
      <c r="C38" s="30">
        <v>3100</v>
      </c>
      <c r="D38" s="35">
        <v>0</v>
      </c>
      <c r="E38" s="37">
        <v>0</v>
      </c>
      <c r="F38" s="26">
        <v>400</v>
      </c>
      <c r="G38" s="35">
        <v>0</v>
      </c>
      <c r="H38" s="35">
        <v>0</v>
      </c>
      <c r="I38" s="21">
        <v>0</v>
      </c>
      <c r="J38" s="36">
        <v>500</v>
      </c>
      <c r="K38" s="5">
        <f>F38+J38</f>
        <v>900</v>
      </c>
      <c r="L38" s="35">
        <f>C38+K38</f>
        <v>4000</v>
      </c>
    </row>
    <row r="39" spans="1:12" ht="94.5">
      <c r="A39" s="6" t="s">
        <v>73</v>
      </c>
      <c r="B39" s="23" t="s">
        <v>41</v>
      </c>
      <c r="C39" s="26">
        <v>1500</v>
      </c>
      <c r="D39" s="35">
        <v>0</v>
      </c>
      <c r="E39" s="37">
        <v>0</v>
      </c>
      <c r="F39" s="45">
        <v>0</v>
      </c>
      <c r="G39" s="36">
        <v>0</v>
      </c>
      <c r="H39" s="35">
        <v>0</v>
      </c>
      <c r="I39" s="35">
        <v>0</v>
      </c>
      <c r="J39" s="36">
        <v>0</v>
      </c>
      <c r="K39" s="5">
        <v>0</v>
      </c>
      <c r="L39" s="35">
        <v>1500</v>
      </c>
    </row>
    <row r="40" spans="1:12" ht="47.25">
      <c r="A40" s="6" t="s">
        <v>74</v>
      </c>
      <c r="B40" s="23" t="s">
        <v>42</v>
      </c>
      <c r="C40" s="30">
        <v>1600</v>
      </c>
      <c r="D40" s="35">
        <v>0</v>
      </c>
      <c r="E40" s="32">
        <v>0</v>
      </c>
      <c r="F40" s="26">
        <v>400</v>
      </c>
      <c r="G40" s="35">
        <v>0</v>
      </c>
      <c r="H40" s="35">
        <v>0</v>
      </c>
      <c r="I40" s="21">
        <v>0</v>
      </c>
      <c r="J40" s="36">
        <v>500</v>
      </c>
      <c r="K40" s="5">
        <f>F40+J40</f>
        <v>900</v>
      </c>
      <c r="L40" s="35">
        <f>C40+K40</f>
        <v>2500</v>
      </c>
    </row>
    <row r="41" spans="1:12" ht="18">
      <c r="A41" s="6" t="s">
        <v>75</v>
      </c>
      <c r="B41" s="22" t="s">
        <v>17</v>
      </c>
      <c r="C41" s="30">
        <v>5572</v>
      </c>
      <c r="D41" s="35">
        <v>0</v>
      </c>
      <c r="E41" s="37">
        <v>0</v>
      </c>
      <c r="F41" s="45">
        <v>0</v>
      </c>
      <c r="G41" s="26">
        <v>1300</v>
      </c>
      <c r="H41" s="35">
        <v>0</v>
      </c>
      <c r="I41" s="35">
        <v>0</v>
      </c>
      <c r="J41" s="36">
        <v>0</v>
      </c>
      <c r="K41" s="5">
        <v>1300</v>
      </c>
      <c r="L41" s="35">
        <f>C41+K41</f>
        <v>6872</v>
      </c>
    </row>
    <row r="42" spans="1:12" ht="18">
      <c r="A42" s="6" t="s">
        <v>76</v>
      </c>
      <c r="B42" s="22" t="s">
        <v>18</v>
      </c>
      <c r="C42" s="26">
        <v>802</v>
      </c>
      <c r="D42" s="35">
        <v>0</v>
      </c>
      <c r="E42" s="37">
        <v>0</v>
      </c>
      <c r="F42" s="45">
        <v>1498</v>
      </c>
      <c r="G42" s="36">
        <v>0</v>
      </c>
      <c r="H42" s="35">
        <f>H44+H43</f>
        <v>0</v>
      </c>
      <c r="I42" s="21">
        <v>0</v>
      </c>
      <c r="J42" s="36">
        <f>J44+J43</f>
        <v>600</v>
      </c>
      <c r="K42" s="5">
        <f>F42+J42</f>
        <v>2098</v>
      </c>
      <c r="L42" s="35">
        <f>C42+K42</f>
        <v>2900</v>
      </c>
    </row>
    <row r="43" spans="1:12" ht="31.5">
      <c r="A43" s="6" t="s">
        <v>77</v>
      </c>
      <c r="B43" s="23" t="s">
        <v>43</v>
      </c>
      <c r="C43" s="32">
        <v>0</v>
      </c>
      <c r="D43" s="32">
        <v>0</v>
      </c>
      <c r="E43" s="37">
        <v>0</v>
      </c>
      <c r="F43" s="45">
        <v>0</v>
      </c>
      <c r="G43" s="36">
        <v>0</v>
      </c>
      <c r="H43" s="35">
        <v>0</v>
      </c>
      <c r="I43" s="35">
        <v>0</v>
      </c>
      <c r="J43" s="36">
        <v>0</v>
      </c>
      <c r="K43" s="5">
        <v>0</v>
      </c>
      <c r="L43" s="35">
        <f>C43+K43</f>
        <v>0</v>
      </c>
    </row>
    <row r="44" spans="1:12" ht="18">
      <c r="A44" s="6" t="s">
        <v>78</v>
      </c>
      <c r="B44" s="23" t="s">
        <v>44</v>
      </c>
      <c r="C44" s="26">
        <v>802</v>
      </c>
      <c r="D44" s="32">
        <v>0</v>
      </c>
      <c r="E44" s="37">
        <v>0</v>
      </c>
      <c r="F44" s="26">
        <v>1498</v>
      </c>
      <c r="G44" s="35">
        <v>0</v>
      </c>
      <c r="H44" s="35">
        <v>0</v>
      </c>
      <c r="I44" s="21">
        <v>0</v>
      </c>
      <c r="J44" s="36">
        <v>600</v>
      </c>
      <c r="K44" s="5">
        <f>F44+J44</f>
        <v>2098</v>
      </c>
      <c r="L44" s="35">
        <f>C44+K44</f>
        <v>2900</v>
      </c>
    </row>
    <row r="45" spans="1:12" s="65" customFormat="1" ht="18">
      <c r="A45" s="56" t="s">
        <v>79</v>
      </c>
      <c r="B45" s="57" t="s">
        <v>19</v>
      </c>
      <c r="C45" s="58">
        <v>528713.96</v>
      </c>
      <c r="D45" s="58">
        <v>58501.04</v>
      </c>
      <c r="E45" s="59">
        <v>11051.84</v>
      </c>
      <c r="F45" s="60">
        <v>66636.88</v>
      </c>
      <c r="G45" s="61">
        <v>0</v>
      </c>
      <c r="H45" s="60">
        <v>9290</v>
      </c>
      <c r="I45" s="62">
        <v>9290</v>
      </c>
      <c r="J45" s="60">
        <v>-956.33</v>
      </c>
      <c r="K45" s="63">
        <f>D45+E45+F45+H45+I45+J45</f>
        <v>153813.43000000002</v>
      </c>
      <c r="L45" s="64">
        <f>C45+D45+E45+F45+H45+I45+J45</f>
        <v>682527.39</v>
      </c>
    </row>
    <row r="46" spans="1:12" s="65" customFormat="1" ht="47.25">
      <c r="A46" s="56" t="s">
        <v>80</v>
      </c>
      <c r="B46" s="57" t="s">
        <v>31</v>
      </c>
      <c r="C46" s="58">
        <v>528713.96</v>
      </c>
      <c r="D46" s="58">
        <v>58501.04</v>
      </c>
      <c r="E46" s="66">
        <v>11051.84</v>
      </c>
      <c r="F46" s="60">
        <v>66636.88</v>
      </c>
      <c r="G46" s="61">
        <v>0</v>
      </c>
      <c r="H46" s="60">
        <v>9290</v>
      </c>
      <c r="I46" s="62">
        <v>9290</v>
      </c>
      <c r="J46" s="60">
        <v>-956.33</v>
      </c>
      <c r="K46" s="63">
        <f>D46+E46+F46+H46+I46+J46</f>
        <v>153813.43000000002</v>
      </c>
      <c r="L46" s="64">
        <f>L47+L50+L51+L52</f>
        <v>676805.74</v>
      </c>
    </row>
    <row r="47" spans="1:12" s="65" customFormat="1" ht="31.5">
      <c r="A47" s="56" t="s">
        <v>89</v>
      </c>
      <c r="B47" s="67" t="s">
        <v>86</v>
      </c>
      <c r="C47" s="68">
        <f>C48+C49</f>
        <v>1572.77</v>
      </c>
      <c r="D47" s="69">
        <v>0</v>
      </c>
      <c r="E47" s="70">
        <v>6769</v>
      </c>
      <c r="F47" s="71">
        <v>12785</v>
      </c>
      <c r="G47" s="72">
        <f>G48+G49</f>
        <v>0</v>
      </c>
      <c r="H47" s="72">
        <f>H48+H49</f>
        <v>0</v>
      </c>
      <c r="I47" s="68">
        <f>I48+I49</f>
        <v>0</v>
      </c>
      <c r="J47" s="71">
        <v>4882</v>
      </c>
      <c r="K47" s="73">
        <f>E47+F47+J47</f>
        <v>24436</v>
      </c>
      <c r="L47" s="72">
        <f>C47+K47</f>
        <v>26008.77</v>
      </c>
    </row>
    <row r="48" spans="1:12" s="65" customFormat="1" ht="31.5">
      <c r="A48" s="56" t="s">
        <v>90</v>
      </c>
      <c r="B48" s="67" t="s">
        <v>26</v>
      </c>
      <c r="C48" s="74">
        <v>1572.77</v>
      </c>
      <c r="D48" s="69">
        <v>0</v>
      </c>
      <c r="E48" s="68">
        <v>0</v>
      </c>
      <c r="F48" s="75"/>
      <c r="G48" s="72"/>
      <c r="H48" s="72"/>
      <c r="I48" s="68"/>
      <c r="J48" s="75"/>
      <c r="K48" s="73">
        <v>0</v>
      </c>
      <c r="L48" s="72">
        <v>1572.77</v>
      </c>
    </row>
    <row r="49" spans="1:12" s="65" customFormat="1" ht="32.25" thickBot="1">
      <c r="A49" s="76" t="s">
        <v>99</v>
      </c>
      <c r="B49" s="67" t="s">
        <v>98</v>
      </c>
      <c r="C49" s="68">
        <v>0</v>
      </c>
      <c r="D49" s="69">
        <v>0</v>
      </c>
      <c r="E49" s="70">
        <v>6769</v>
      </c>
      <c r="F49" s="71">
        <v>12785</v>
      </c>
      <c r="G49" s="72"/>
      <c r="H49" s="72"/>
      <c r="I49" s="68"/>
      <c r="J49" s="71">
        <v>4882</v>
      </c>
      <c r="K49" s="73">
        <f>E49+F49+J49</f>
        <v>24436</v>
      </c>
      <c r="L49" s="72">
        <f>C49+K49</f>
        <v>24436</v>
      </c>
    </row>
    <row r="50" spans="1:12" s="65" customFormat="1" ht="32.25" thickBot="1">
      <c r="A50" s="77" t="s">
        <v>91</v>
      </c>
      <c r="B50" s="78" t="s">
        <v>105</v>
      </c>
      <c r="C50" s="79">
        <v>57617.84</v>
      </c>
      <c r="D50" s="79">
        <v>58501.04</v>
      </c>
      <c r="E50" s="68">
        <v>0</v>
      </c>
      <c r="F50" s="71">
        <v>53851.88</v>
      </c>
      <c r="G50" s="80">
        <v>0</v>
      </c>
      <c r="H50" s="71">
        <v>9290</v>
      </c>
      <c r="I50" s="81">
        <v>9290</v>
      </c>
      <c r="J50" s="71">
        <v>-3066.04</v>
      </c>
      <c r="K50" s="73">
        <f>D50+F50+H50+I50+J50</f>
        <v>127866.88</v>
      </c>
      <c r="L50" s="72">
        <f>C50+K50</f>
        <v>185484.72</v>
      </c>
    </row>
    <row r="51" spans="1:12" s="65" customFormat="1" ht="31.5">
      <c r="A51" s="56" t="s">
        <v>92</v>
      </c>
      <c r="B51" s="82" t="s">
        <v>87</v>
      </c>
      <c r="C51" s="79">
        <v>469523.35</v>
      </c>
      <c r="D51" s="83">
        <v>0</v>
      </c>
      <c r="E51" s="74">
        <v>-1438.81</v>
      </c>
      <c r="F51" s="84">
        <v>0</v>
      </c>
      <c r="G51" s="85">
        <v>0</v>
      </c>
      <c r="H51" s="72">
        <v>0</v>
      </c>
      <c r="I51" s="68">
        <v>0</v>
      </c>
      <c r="J51" s="71">
        <v>-2772.29</v>
      </c>
      <c r="K51" s="73">
        <f>E51+J51</f>
        <v>-4211.1</v>
      </c>
      <c r="L51" s="72">
        <f>C51+K51</f>
        <v>465312.25</v>
      </c>
    </row>
    <row r="52" spans="1:12" s="65" customFormat="1" ht="18.75">
      <c r="A52" s="56" t="s">
        <v>93</v>
      </c>
      <c r="B52" s="82" t="s">
        <v>20</v>
      </c>
      <c r="C52" s="75">
        <v>0</v>
      </c>
      <c r="D52" s="86">
        <v>0</v>
      </c>
      <c r="E52" s="68">
        <v>0</v>
      </c>
      <c r="F52" s="84">
        <v>0</v>
      </c>
      <c r="G52" s="85">
        <v>0</v>
      </c>
      <c r="H52" s="72">
        <v>0</v>
      </c>
      <c r="I52" s="72">
        <v>0</v>
      </c>
      <c r="J52" s="69">
        <v>0</v>
      </c>
      <c r="K52" s="73">
        <v>0</v>
      </c>
      <c r="L52" s="72">
        <v>0</v>
      </c>
    </row>
    <row r="53" spans="1:12" s="65" customFormat="1" ht="18.75">
      <c r="A53" s="56" t="s">
        <v>81</v>
      </c>
      <c r="B53" s="82" t="s">
        <v>22</v>
      </c>
      <c r="C53" s="75">
        <f>C54</f>
        <v>0</v>
      </c>
      <c r="D53" s="86">
        <v>0</v>
      </c>
      <c r="E53" s="68">
        <f>E54</f>
        <v>0</v>
      </c>
      <c r="F53" s="84">
        <f aca="true" t="shared" si="3" ref="F53:L53">F54</f>
        <v>0</v>
      </c>
      <c r="G53" s="69">
        <f t="shared" si="3"/>
        <v>0</v>
      </c>
      <c r="H53" s="72">
        <f t="shared" si="3"/>
        <v>0</v>
      </c>
      <c r="I53" s="72">
        <f t="shared" si="3"/>
        <v>0</v>
      </c>
      <c r="J53" s="69">
        <f t="shared" si="3"/>
        <v>0</v>
      </c>
      <c r="K53" s="73">
        <f t="shared" si="3"/>
        <v>0</v>
      </c>
      <c r="L53" s="72">
        <f t="shared" si="3"/>
        <v>0</v>
      </c>
    </row>
    <row r="54" spans="1:12" s="65" customFormat="1" ht="32.25">
      <c r="A54" s="56" t="s">
        <v>82</v>
      </c>
      <c r="B54" s="87" t="s">
        <v>46</v>
      </c>
      <c r="C54" s="75">
        <v>0</v>
      </c>
      <c r="D54" s="86">
        <v>0</v>
      </c>
      <c r="E54" s="68">
        <v>0</v>
      </c>
      <c r="F54" s="84">
        <v>0</v>
      </c>
      <c r="G54" s="69">
        <v>0</v>
      </c>
      <c r="H54" s="72">
        <v>0</v>
      </c>
      <c r="I54" s="72">
        <v>0</v>
      </c>
      <c r="J54" s="69">
        <v>0</v>
      </c>
      <c r="K54" s="73">
        <v>0</v>
      </c>
      <c r="L54" s="72">
        <v>0</v>
      </c>
    </row>
    <row r="55" spans="1:12" s="65" customFormat="1" ht="110.25">
      <c r="A55" s="88" t="s">
        <v>83</v>
      </c>
      <c r="B55" s="89" t="s">
        <v>32</v>
      </c>
      <c r="C55" s="75">
        <f aca="true" t="shared" si="4" ref="C55:J55">C56</f>
        <v>0</v>
      </c>
      <c r="D55" s="86">
        <v>0</v>
      </c>
      <c r="E55" s="68">
        <f t="shared" si="4"/>
        <v>0</v>
      </c>
      <c r="F55" s="84">
        <f t="shared" si="4"/>
        <v>0</v>
      </c>
      <c r="G55" s="69">
        <f t="shared" si="4"/>
        <v>0</v>
      </c>
      <c r="H55" s="72">
        <f t="shared" si="4"/>
        <v>0</v>
      </c>
      <c r="I55" s="72">
        <f t="shared" si="4"/>
        <v>0</v>
      </c>
      <c r="J55" s="69">
        <f t="shared" si="4"/>
        <v>0</v>
      </c>
      <c r="K55" s="73">
        <v>0</v>
      </c>
      <c r="L55" s="72">
        <v>0</v>
      </c>
    </row>
    <row r="56" spans="1:12" s="65" customFormat="1" ht="31.5">
      <c r="A56" s="88" t="s">
        <v>94</v>
      </c>
      <c r="B56" s="90" t="s">
        <v>95</v>
      </c>
      <c r="C56" s="75">
        <v>0</v>
      </c>
      <c r="D56" s="86">
        <v>0</v>
      </c>
      <c r="E56" s="68">
        <v>0</v>
      </c>
      <c r="F56" s="84">
        <v>0</v>
      </c>
      <c r="G56" s="69">
        <v>0</v>
      </c>
      <c r="H56" s="72">
        <v>0</v>
      </c>
      <c r="I56" s="72">
        <v>0</v>
      </c>
      <c r="J56" s="69">
        <v>0</v>
      </c>
      <c r="K56" s="73">
        <v>0</v>
      </c>
      <c r="L56" s="72">
        <f>C56+K56</f>
        <v>0</v>
      </c>
    </row>
    <row r="57" spans="1:12" s="65" customFormat="1" ht="47.25">
      <c r="A57" s="56" t="s">
        <v>84</v>
      </c>
      <c r="B57" s="82" t="s">
        <v>23</v>
      </c>
      <c r="C57" s="75">
        <f>C58</f>
        <v>0</v>
      </c>
      <c r="D57" s="86">
        <v>0</v>
      </c>
      <c r="E57" s="68">
        <f>E58</f>
        <v>0</v>
      </c>
      <c r="F57" s="84">
        <f aca="true" t="shared" si="5" ref="F57:L57">F58</f>
        <v>0</v>
      </c>
      <c r="G57" s="69">
        <f t="shared" si="5"/>
        <v>0</v>
      </c>
      <c r="H57" s="72">
        <f t="shared" si="5"/>
        <v>0</v>
      </c>
      <c r="I57" s="72">
        <f t="shared" si="5"/>
        <v>0</v>
      </c>
      <c r="J57" s="69">
        <f t="shared" si="5"/>
        <v>0</v>
      </c>
      <c r="K57" s="73">
        <v>0</v>
      </c>
      <c r="L57" s="72">
        <f t="shared" si="5"/>
        <v>0</v>
      </c>
    </row>
    <row r="58" spans="1:12" s="65" customFormat="1" ht="48" thickBot="1">
      <c r="A58" s="91" t="s">
        <v>96</v>
      </c>
      <c r="B58" s="92" t="s">
        <v>45</v>
      </c>
      <c r="C58" s="75">
        <v>0</v>
      </c>
      <c r="D58" s="83">
        <v>0</v>
      </c>
      <c r="E58" s="93">
        <v>0</v>
      </c>
      <c r="F58" s="94">
        <v>0</v>
      </c>
      <c r="G58" s="95">
        <v>0</v>
      </c>
      <c r="H58" s="96">
        <v>0</v>
      </c>
      <c r="I58" s="96">
        <v>0</v>
      </c>
      <c r="J58" s="97">
        <v>0</v>
      </c>
      <c r="K58" s="98">
        <v>0</v>
      </c>
      <c r="L58" s="96">
        <v>0</v>
      </c>
    </row>
    <row r="59" spans="1:12" s="65" customFormat="1" ht="18.75" thickBot="1">
      <c r="A59" s="113" t="s">
        <v>21</v>
      </c>
      <c r="B59" s="114"/>
      <c r="C59" s="58">
        <v>1023289.96</v>
      </c>
      <c r="D59" s="58">
        <v>60001.04</v>
      </c>
      <c r="E59" s="99">
        <f aca="true" t="shared" si="6" ref="E59:K59">E9+E45</f>
        <v>11051.84</v>
      </c>
      <c r="F59" s="100">
        <f t="shared" si="6"/>
        <v>71266.88</v>
      </c>
      <c r="G59" s="101">
        <f t="shared" si="6"/>
        <v>4318</v>
      </c>
      <c r="H59" s="102">
        <f t="shared" si="6"/>
        <v>9290</v>
      </c>
      <c r="I59" s="103">
        <f t="shared" si="6"/>
        <v>9290</v>
      </c>
      <c r="J59" s="102">
        <f t="shared" si="6"/>
        <v>2283.67</v>
      </c>
      <c r="K59" s="104">
        <f t="shared" si="6"/>
        <v>167501.43000000002</v>
      </c>
      <c r="L59" s="103">
        <f>C59+D59+E59+F59+G59+H59+I59+J59</f>
        <v>1190791.3900000001</v>
      </c>
    </row>
    <row r="60" spans="1:12" s="65" customFormat="1" ht="18">
      <c r="A60" s="105"/>
      <c r="D60" s="106"/>
      <c r="E60" s="106"/>
      <c r="F60" s="106"/>
      <c r="G60" s="106"/>
      <c r="H60" s="106"/>
      <c r="I60" s="106"/>
      <c r="J60" s="106"/>
      <c r="L60" s="106"/>
    </row>
    <row r="61" spans="1:12" s="65" customFormat="1" ht="18">
      <c r="A61" s="105"/>
      <c r="D61" s="106"/>
      <c r="E61" s="106"/>
      <c r="F61" s="106"/>
      <c r="G61" s="106"/>
      <c r="H61" s="106"/>
      <c r="I61" s="106"/>
      <c r="J61" s="106"/>
      <c r="L61" s="106"/>
    </row>
    <row r="62" spans="1:12" s="65" customFormat="1" ht="18">
      <c r="A62" s="105"/>
      <c r="B62" s="107"/>
      <c r="D62" s="106"/>
      <c r="E62" s="106"/>
      <c r="F62" s="106"/>
      <c r="G62" s="106"/>
      <c r="H62" s="106"/>
      <c r="I62" s="106"/>
      <c r="J62" s="106"/>
      <c r="L62" s="106"/>
    </row>
  </sheetData>
  <sheetProtection/>
  <mergeCells count="3">
    <mergeCell ref="A4:L4"/>
    <mergeCell ref="A59:B59"/>
    <mergeCell ref="A5:L5"/>
  </mergeCells>
  <printOptions/>
  <pageMargins left="0.7874015748031497" right="0.1968503937007874" top="0.3937007874015748" bottom="0.3937007874015748" header="0.5118110236220472" footer="0.5118110236220472"/>
  <pageSetup firstPageNumber="1" useFirstPageNumber="1" horizontalDpi="600" verticalDpi="600" orientation="landscape" paperSize="8" scale="5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sopova</dc:creator>
  <cp:keywords/>
  <dc:description/>
  <cp:lastModifiedBy>Марина</cp:lastModifiedBy>
  <cp:lastPrinted>2020-05-26T02:07:44Z</cp:lastPrinted>
  <dcterms:created xsi:type="dcterms:W3CDTF">2003-06-16T21:45:29Z</dcterms:created>
  <dcterms:modified xsi:type="dcterms:W3CDTF">2020-06-29T02:29:44Z</dcterms:modified>
  <cp:category/>
  <cp:version/>
  <cp:contentType/>
  <cp:contentStatus/>
</cp:coreProperties>
</file>